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firstSheet="2" activeTab="2"/>
  </bookViews>
  <sheets>
    <sheet name="vacanze" sheetId="1" r:id="rId1"/>
    <sheet name="contratto" sheetId="2" r:id="rId2"/>
    <sheet name="contratto (2)" sheetId="3" r:id="rId3"/>
  </sheets>
  <definedNames/>
  <calcPr fullCalcOnLoad="1"/>
</workbook>
</file>

<file path=xl/sharedStrings.xml><?xml version="1.0" encoding="utf-8"?>
<sst xmlns="http://schemas.openxmlformats.org/spreadsheetml/2006/main" count="107" uniqueCount="42">
  <si>
    <t>C3</t>
  </si>
  <si>
    <t>C2</t>
  </si>
  <si>
    <t>C1</t>
  </si>
  <si>
    <t>TOT. AREA C</t>
  </si>
  <si>
    <t>B3</t>
  </si>
  <si>
    <t>B2</t>
  </si>
  <si>
    <t>B1</t>
  </si>
  <si>
    <t>TOT. AREA B</t>
  </si>
  <si>
    <t>AREE 
(A)</t>
  </si>
  <si>
    <t>ORGANICO
(B)</t>
  </si>
  <si>
    <t>VACANZE
D=B-C</t>
  </si>
  <si>
    <t>DIFFERENZA STIPENDIALE(G)</t>
  </si>
  <si>
    <t>COSTI
H=F*G</t>
  </si>
  <si>
    <t>PRESENTI AL 31.12.00
(C)</t>
  </si>
  <si>
    <t>TOTALE COMPLESSIVO</t>
  </si>
  <si>
    <t>TOTALE COSTI
H=F*G</t>
  </si>
  <si>
    <t>TOTALE I.C.R.F.</t>
  </si>
  <si>
    <t>TOTALE AGRICOLTURA</t>
  </si>
  <si>
    <t>RUOLO I.C.R.F.</t>
  </si>
  <si>
    <t xml:space="preserve">PASSAGGI  ALL'INTERNO DELLE  AREE </t>
  </si>
  <si>
    <t>RUOLO AGRICOLTURA</t>
  </si>
  <si>
    <t>NUOVO ASSETTO DELL'ORGANICO
(E)</t>
  </si>
  <si>
    <t>DIFFERENZA STIPENDIALE    (F)</t>
  </si>
  <si>
    <t>TOTALE COSTI
G=E*F</t>
  </si>
  <si>
    <t xml:space="preserve">         AREA A</t>
  </si>
  <si>
    <t>POSTI DESTINATI AI PASSAGGI  (E)</t>
  </si>
  <si>
    <t>POSTI DESTINATI AI PASSAGGI (E)</t>
  </si>
  <si>
    <t>TABELLA DIMOSTRATIVA DEI COSTI ANNUI</t>
  </si>
  <si>
    <t>POSIZIONI ECONOMICHE 
(A)</t>
  </si>
  <si>
    <t>COSTO MENSILE</t>
  </si>
  <si>
    <t>POSTI DESTINATI AI PASSAGGI (F)</t>
  </si>
  <si>
    <t>ANNO 2001</t>
  </si>
  <si>
    <t>a C3</t>
  </si>
  <si>
    <t>a C2</t>
  </si>
  <si>
    <t>a B3</t>
  </si>
  <si>
    <t>a B2</t>
  </si>
  <si>
    <t>COSTO ANNUO PROGRESSIONI ECONOMICHE</t>
  </si>
  <si>
    <t>A1</t>
  </si>
  <si>
    <t>TOT. AREA A</t>
  </si>
  <si>
    <t>PRESENTI AL 2.4.01
(C)</t>
  </si>
  <si>
    <t>NUOVO ASSETTO DEI PRESENTI
(E)</t>
  </si>
  <si>
    <t>COSTO ANNUO PROGRESSIONI ECONOMICHE ALL'INTERNO DELLE AREE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</si>
</sst>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_ ;\-#,##0\ "/>
  </numFmts>
  <fonts count="9">
    <font>
      <sz val="10"/>
      <name val="Arial"/>
      <family val="0"/>
    </font>
    <font>
      <b/>
      <i/>
      <sz val="12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41" fontId="0" fillId="0" borderId="1" xfId="16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1" fontId="0" fillId="0" borderId="1" xfId="16" applyFill="1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0" fillId="0" borderId="1" xfId="0" applyNumberForma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/>
    </xf>
    <xf numFmtId="41" fontId="4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41" fontId="0" fillId="0" borderId="1" xfId="16" applyFont="1" applyBorder="1" applyAlignment="1">
      <alignment/>
    </xf>
    <xf numFmtId="0" fontId="0" fillId="0" borderId="0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41" fontId="1" fillId="0" borderId="4" xfId="0" applyNumberFormat="1" applyFont="1" applyBorder="1" applyAlignment="1">
      <alignment/>
    </xf>
    <xf numFmtId="41" fontId="0" fillId="0" borderId="1" xfId="16" applyBorder="1" applyAlignment="1">
      <alignment/>
    </xf>
    <xf numFmtId="3" fontId="0" fillId="0" borderId="1" xfId="0" applyNumberFormat="1" applyBorder="1" applyAlignment="1">
      <alignment/>
    </xf>
    <xf numFmtId="41" fontId="4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41" fontId="6" fillId="0" borderId="4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41" fontId="7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63"/>
  <sheetViews>
    <sheetView workbookViewId="0" topLeftCell="A10">
      <selection activeCell="E29" sqref="E29"/>
    </sheetView>
  </sheetViews>
  <sheetFormatPr defaultColWidth="9.140625" defaultRowHeight="12.75"/>
  <cols>
    <col min="1" max="1" width="14.8515625" style="4" customWidth="1"/>
    <col min="2" max="2" width="10.140625" style="4" bestFit="1" customWidth="1"/>
    <col min="3" max="3" width="10.28125" style="4" bestFit="1" customWidth="1"/>
    <col min="4" max="4" width="8.7109375" style="4" bestFit="1" customWidth="1"/>
    <col min="5" max="5" width="15.421875" style="4" customWidth="1"/>
    <col min="6" max="6" width="11.57421875" style="4" customWidth="1"/>
    <col min="7" max="7" width="15.421875" style="4" customWidth="1"/>
    <col min="8" max="8" width="14.140625" style="4" bestFit="1" customWidth="1"/>
    <col min="9" max="9" width="10.28125" style="4" customWidth="1"/>
    <col min="10" max="10" width="17.7109375" style="4" customWidth="1"/>
    <col min="11" max="114" width="9.140625" style="4" customWidth="1"/>
    <col min="115" max="16384" width="9.140625" style="1" customWidth="1"/>
  </cols>
  <sheetData>
    <row r="1" spans="1:6" ht="15">
      <c r="A1" s="8" t="s">
        <v>19</v>
      </c>
      <c r="B1" s="8"/>
      <c r="C1" s="8"/>
      <c r="D1" s="8"/>
      <c r="E1" s="8"/>
      <c r="F1" s="8"/>
    </row>
    <row r="3" s="8" customFormat="1" ht="15">
      <c r="A3" s="8" t="s">
        <v>18</v>
      </c>
    </row>
    <row r="4" ht="2.25" customHeight="1"/>
    <row r="5" ht="12.75" hidden="1"/>
    <row r="6" spans="1:8" s="5" customFormat="1" ht="49.5" customHeight="1">
      <c r="A6" s="6" t="s">
        <v>8</v>
      </c>
      <c r="B6" s="6" t="s">
        <v>9</v>
      </c>
      <c r="C6" s="6" t="s">
        <v>39</v>
      </c>
      <c r="D6" s="6" t="s">
        <v>10</v>
      </c>
      <c r="E6" s="6" t="s">
        <v>40</v>
      </c>
      <c r="F6" s="6" t="s">
        <v>30</v>
      </c>
      <c r="G6" s="6" t="s">
        <v>11</v>
      </c>
      <c r="H6" s="6" t="s">
        <v>12</v>
      </c>
    </row>
    <row r="7" spans="1:8" ht="12.75">
      <c r="A7" s="1" t="s">
        <v>0</v>
      </c>
      <c r="B7" s="1">
        <v>86</v>
      </c>
      <c r="C7" s="1">
        <v>98</v>
      </c>
      <c r="D7" s="1">
        <f>B7-C7</f>
        <v>-12</v>
      </c>
      <c r="E7" s="1">
        <f>C7+F7</f>
        <v>122</v>
      </c>
      <c r="F7" s="1">
        <v>24</v>
      </c>
      <c r="G7" s="2">
        <v>5899821</v>
      </c>
      <c r="H7" s="3">
        <f>F7*G7</f>
        <v>141595704</v>
      </c>
    </row>
    <row r="8" spans="1:8" ht="12.75">
      <c r="A8" s="1" t="s">
        <v>1</v>
      </c>
      <c r="B8" s="1">
        <v>90</v>
      </c>
      <c r="C8" s="1">
        <v>66</v>
      </c>
      <c r="D8" s="1">
        <f>B8-C8</f>
        <v>24</v>
      </c>
      <c r="E8" s="1">
        <f>C8+F8-F7</f>
        <v>141</v>
      </c>
      <c r="F8" s="1">
        <v>99</v>
      </c>
      <c r="G8" s="2">
        <v>5161881</v>
      </c>
      <c r="H8" s="3">
        <f aca="true" t="shared" si="0" ref="H8:H13">F8*G8</f>
        <v>511026219</v>
      </c>
    </row>
    <row r="9" spans="1:8" ht="12.75">
      <c r="A9" s="1" t="s">
        <v>2</v>
      </c>
      <c r="B9" s="1">
        <v>226</v>
      </c>
      <c r="C9" s="1">
        <v>194</v>
      </c>
      <c r="D9" s="1">
        <f>B9-C9</f>
        <v>32</v>
      </c>
      <c r="E9" s="1">
        <f>C9-F8</f>
        <v>95</v>
      </c>
      <c r="F9" s="1">
        <v>0</v>
      </c>
      <c r="G9" s="2"/>
      <c r="H9" s="3"/>
    </row>
    <row r="10" spans="1:8" s="20" customFormat="1" ht="13.5" customHeight="1">
      <c r="A10" s="33" t="s">
        <v>3</v>
      </c>
      <c r="B10" s="18">
        <v>402</v>
      </c>
      <c r="C10" s="18">
        <f>C7+C8+C9</f>
        <v>358</v>
      </c>
      <c r="D10" s="18">
        <f>B10-C10</f>
        <v>44</v>
      </c>
      <c r="E10" s="18">
        <f>E7+E8+E9</f>
        <v>358</v>
      </c>
      <c r="F10" s="18">
        <f>F7+F8</f>
        <v>123</v>
      </c>
      <c r="G10" s="19"/>
      <c r="H10" s="19"/>
    </row>
    <row r="11" spans="1:8" ht="12.75">
      <c r="A11" s="1"/>
      <c r="B11" s="1"/>
      <c r="C11" s="1"/>
      <c r="D11" s="1"/>
      <c r="E11" s="1"/>
      <c r="F11" s="1"/>
      <c r="G11" s="1"/>
      <c r="H11" s="3"/>
    </row>
    <row r="12" spans="1:8" ht="12.75">
      <c r="A12" s="1" t="s">
        <v>4</v>
      </c>
      <c r="B12" s="1">
        <v>133</v>
      </c>
      <c r="C12" s="1">
        <v>37</v>
      </c>
      <c r="D12" s="1">
        <v>-96</v>
      </c>
      <c r="E12" s="1">
        <f>C12+F12</f>
        <v>150</v>
      </c>
      <c r="F12" s="1">
        <v>113</v>
      </c>
      <c r="G12" s="2">
        <v>2945545</v>
      </c>
      <c r="H12" s="3">
        <f t="shared" si="0"/>
        <v>332846585</v>
      </c>
    </row>
    <row r="13" spans="1:8" ht="12.75">
      <c r="A13" s="1" t="s">
        <v>5</v>
      </c>
      <c r="B13" s="1">
        <v>150</v>
      </c>
      <c r="C13" s="1">
        <v>182</v>
      </c>
      <c r="D13" s="1">
        <v>37</v>
      </c>
      <c r="E13" s="1">
        <f>C13+F13-F12</f>
        <v>106</v>
      </c>
      <c r="F13" s="1">
        <v>37</v>
      </c>
      <c r="G13" s="7">
        <v>2329131</v>
      </c>
      <c r="H13" s="3">
        <f t="shared" si="0"/>
        <v>86177847</v>
      </c>
    </row>
    <row r="14" spans="1:8" ht="12.75">
      <c r="A14" s="1" t="s">
        <v>6</v>
      </c>
      <c r="B14" s="1">
        <v>99</v>
      </c>
      <c r="C14" s="1">
        <v>37</v>
      </c>
      <c r="D14" s="1">
        <v>-62</v>
      </c>
      <c r="E14" s="1">
        <v>0</v>
      </c>
      <c r="F14" s="1"/>
      <c r="G14" s="1"/>
      <c r="H14" s="3"/>
    </row>
    <row r="15" spans="1:8" s="20" customFormat="1" ht="13.5" customHeight="1">
      <c r="A15" s="33" t="s">
        <v>7</v>
      </c>
      <c r="B15" s="18">
        <v>382</v>
      </c>
      <c r="C15" s="18">
        <f>C12+C13+C14</f>
        <v>256</v>
      </c>
      <c r="D15" s="18">
        <v>-121</v>
      </c>
      <c r="E15" s="18">
        <f>E12+E13+E14</f>
        <v>256</v>
      </c>
      <c r="F15" s="18">
        <f>F12+F13</f>
        <v>150</v>
      </c>
      <c r="G15" s="18"/>
      <c r="H15" s="19"/>
    </row>
    <row r="16" spans="1:8" s="20" customFormat="1" ht="13.5" customHeight="1">
      <c r="A16" s="18" t="s">
        <v>37</v>
      </c>
      <c r="B16" s="18">
        <v>74</v>
      </c>
      <c r="C16" s="18">
        <v>68</v>
      </c>
      <c r="D16" s="18"/>
      <c r="E16" s="18"/>
      <c r="F16" s="18"/>
      <c r="G16" s="18"/>
      <c r="H16" s="19"/>
    </row>
    <row r="17" spans="1:8" s="20" customFormat="1" ht="13.5" customHeight="1">
      <c r="A17" s="33" t="s">
        <v>38</v>
      </c>
      <c r="B17" s="18">
        <v>74</v>
      </c>
      <c r="C17" s="18">
        <v>68</v>
      </c>
      <c r="D17" s="18">
        <f>B17-C17</f>
        <v>6</v>
      </c>
      <c r="E17" s="18"/>
      <c r="F17" s="18"/>
      <c r="G17" s="18"/>
      <c r="H17" s="19"/>
    </row>
    <row r="18" spans="1:114" s="14" customFormat="1" ht="30.75" customHeight="1">
      <c r="A18" s="15" t="s">
        <v>16</v>
      </c>
      <c r="B18" s="16">
        <f>B10+B15+B17</f>
        <v>858</v>
      </c>
      <c r="C18" s="16">
        <f>C10+C15+C17</f>
        <v>682</v>
      </c>
      <c r="D18" s="16"/>
      <c r="E18" s="16"/>
      <c r="F18" s="16">
        <f>F10+F15</f>
        <v>273</v>
      </c>
      <c r="G18" s="16"/>
      <c r="H18" s="17">
        <f>H7+H8+H12+H13</f>
        <v>1071646355</v>
      </c>
      <c r="I18" s="13"/>
      <c r="J18" s="32">
        <f>H7+H8+H12+H13</f>
        <v>1071646355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</row>
    <row r="20" spans="1:8" ht="15">
      <c r="A20" s="8" t="s">
        <v>20</v>
      </c>
      <c r="B20" s="8"/>
      <c r="C20" s="8"/>
      <c r="D20" s="8"/>
      <c r="E20" s="8"/>
      <c r="F20" s="8"/>
      <c r="G20" s="8"/>
      <c r="H20" s="8"/>
    </row>
    <row r="22" spans="1:8" ht="48">
      <c r="A22" s="6" t="s">
        <v>8</v>
      </c>
      <c r="B22" s="6" t="s">
        <v>9</v>
      </c>
      <c r="C22" s="6" t="s">
        <v>13</v>
      </c>
      <c r="D22" s="6" t="s">
        <v>10</v>
      </c>
      <c r="E22" s="6" t="s">
        <v>21</v>
      </c>
      <c r="F22" s="6" t="s">
        <v>30</v>
      </c>
      <c r="G22" s="6" t="s">
        <v>11</v>
      </c>
      <c r="H22" s="6" t="s">
        <v>15</v>
      </c>
    </row>
    <row r="23" spans="1:8" ht="12.75">
      <c r="A23" s="1" t="s">
        <v>0</v>
      </c>
      <c r="B23" s="1">
        <v>94</v>
      </c>
      <c r="C23" s="1">
        <v>49</v>
      </c>
      <c r="D23" s="1">
        <f>B23-C23</f>
        <v>45</v>
      </c>
      <c r="E23" s="1">
        <f>C23+F23</f>
        <v>119</v>
      </c>
      <c r="F23" s="1">
        <v>70</v>
      </c>
      <c r="G23" s="2">
        <v>5899821</v>
      </c>
      <c r="H23" s="3">
        <f>F23*G23</f>
        <v>412987470</v>
      </c>
    </row>
    <row r="24" spans="1:8" ht="12.75">
      <c r="A24" s="1" t="s">
        <v>1</v>
      </c>
      <c r="B24" s="1">
        <v>160</v>
      </c>
      <c r="C24" s="1">
        <v>105</v>
      </c>
      <c r="D24" s="1">
        <f>B24-C24</f>
        <v>55</v>
      </c>
      <c r="E24" s="1">
        <f>C24+F24-F23</f>
        <v>155</v>
      </c>
      <c r="F24" s="1">
        <v>120</v>
      </c>
      <c r="G24" s="2">
        <v>5161881</v>
      </c>
      <c r="H24" s="3">
        <f>F24*G24</f>
        <v>619425720</v>
      </c>
    </row>
    <row r="25" spans="1:8" ht="12.75">
      <c r="A25" s="1" t="s">
        <v>2</v>
      </c>
      <c r="B25" s="1">
        <v>355</v>
      </c>
      <c r="C25" s="1">
        <v>230</v>
      </c>
      <c r="D25" s="1">
        <f>B25-C25</f>
        <v>125</v>
      </c>
      <c r="E25" s="1">
        <f>C25-F24</f>
        <v>110</v>
      </c>
      <c r="F25" s="1"/>
      <c r="G25" s="2"/>
      <c r="H25" s="3"/>
    </row>
    <row r="26" spans="1:8" s="20" customFormat="1" ht="12.75">
      <c r="A26" s="18" t="s">
        <v>3</v>
      </c>
      <c r="B26" s="18">
        <f>B23+B24+B25</f>
        <v>609</v>
      </c>
      <c r="C26" s="18">
        <f>C23+C24+C25</f>
        <v>384</v>
      </c>
      <c r="D26" s="18">
        <f>D23+D24+D25</f>
        <v>225</v>
      </c>
      <c r="E26" s="18">
        <f>E23+E24+E25</f>
        <v>384</v>
      </c>
      <c r="F26" s="18">
        <f>F23+F24+F25</f>
        <v>190</v>
      </c>
      <c r="G26" s="19"/>
      <c r="H26" s="19"/>
    </row>
    <row r="27" spans="1:8" ht="12.75">
      <c r="A27" s="1"/>
      <c r="B27" s="1"/>
      <c r="C27" s="1"/>
      <c r="D27" s="1"/>
      <c r="E27" s="1"/>
      <c r="F27" s="1"/>
      <c r="G27" s="1"/>
      <c r="H27" s="3">
        <f>F27*G27</f>
        <v>0</v>
      </c>
    </row>
    <row r="28" spans="1:8" ht="12.75">
      <c r="A28" s="1" t="s">
        <v>4</v>
      </c>
      <c r="B28" s="1">
        <v>104</v>
      </c>
      <c r="C28" s="1">
        <v>19</v>
      </c>
      <c r="D28" s="1">
        <f>B28-C28</f>
        <v>85</v>
      </c>
      <c r="E28" s="1">
        <f>C28+F28</f>
        <v>183</v>
      </c>
      <c r="F28" s="1">
        <v>164</v>
      </c>
      <c r="G28" s="11">
        <v>2945545</v>
      </c>
      <c r="H28" s="3">
        <f>F28*G28</f>
        <v>483069380</v>
      </c>
    </row>
    <row r="29" spans="1:8" ht="12.75">
      <c r="A29" s="1" t="s">
        <v>5</v>
      </c>
      <c r="B29" s="1">
        <v>227</v>
      </c>
      <c r="C29" s="1">
        <v>168</v>
      </c>
      <c r="D29" s="1">
        <f>B29-C29</f>
        <v>59</v>
      </c>
      <c r="E29" s="1">
        <f>C29+F29-F28</f>
        <v>123</v>
      </c>
      <c r="F29" s="1">
        <v>119</v>
      </c>
      <c r="G29" s="11">
        <v>2329131</v>
      </c>
      <c r="H29" s="3">
        <f>F29*G29</f>
        <v>277166589</v>
      </c>
    </row>
    <row r="30" spans="1:8" ht="12.75">
      <c r="A30" s="1" t="s">
        <v>6</v>
      </c>
      <c r="B30" s="1">
        <v>164</v>
      </c>
      <c r="C30" s="1">
        <v>119</v>
      </c>
      <c r="D30" s="1">
        <f>B30-C30</f>
        <v>45</v>
      </c>
      <c r="E30" s="1"/>
      <c r="F30" s="1"/>
      <c r="G30" s="1"/>
      <c r="H30" s="3"/>
    </row>
    <row r="31" spans="1:8" s="20" customFormat="1" ht="12.75">
      <c r="A31" s="18" t="s">
        <v>7</v>
      </c>
      <c r="B31" s="18">
        <v>382</v>
      </c>
      <c r="C31" s="18">
        <f>C28+C29+C30</f>
        <v>306</v>
      </c>
      <c r="D31" s="18">
        <f>D28+D29+D30</f>
        <v>189</v>
      </c>
      <c r="E31" s="18">
        <f>E28+E29+E30</f>
        <v>306</v>
      </c>
      <c r="F31" s="18">
        <f>F28+F29</f>
        <v>283</v>
      </c>
      <c r="G31" s="18"/>
      <c r="H31" s="19"/>
    </row>
    <row r="32" spans="1:10" ht="24">
      <c r="A32" s="21" t="s">
        <v>17</v>
      </c>
      <c r="B32" s="12"/>
      <c r="C32" s="12"/>
      <c r="D32" s="12"/>
      <c r="E32" s="12"/>
      <c r="F32" s="22">
        <f>F26+F31</f>
        <v>473</v>
      </c>
      <c r="G32" s="12"/>
      <c r="H32" s="23">
        <f>SUM(H23:H31)</f>
        <v>1792649159</v>
      </c>
      <c r="J32" s="31">
        <f>H23+H24+H28+H29</f>
        <v>1792649159</v>
      </c>
    </row>
    <row r="33" ht="13.5" thickBot="1"/>
    <row r="34" spans="5:10" ht="15.75" thickBot="1">
      <c r="E34" s="34" t="s">
        <v>14</v>
      </c>
      <c r="F34" s="35"/>
      <c r="G34" s="36"/>
      <c r="J34" s="25">
        <f>J18+J32</f>
        <v>2864295514</v>
      </c>
    </row>
    <row r="145" spans="1:114" s="9" customFormat="1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</row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pans="1:114" s="10" customFormat="1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</row>
  </sheetData>
  <mergeCells count="1">
    <mergeCell ref="E34:G34"/>
  </mergeCells>
  <printOptions/>
  <pageMargins left="0.31496062992125984" right="0.2755905511811024" top="0.32" bottom="0.66" header="0.5118110236220472" footer="0.5118110236220472"/>
  <pageSetup horizontalDpi="600" verticalDpi="600" orientation="landscape" paperSize="9" r:id="rId1"/>
  <headerFooter alignWithMargins="0">
    <oddFooter>&amp;L&amp;8&amp;F&amp;R&amp;8&amp;D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F39" sqref="F39"/>
    </sheetView>
  </sheetViews>
  <sheetFormatPr defaultColWidth="9.140625" defaultRowHeight="12.75"/>
  <cols>
    <col min="1" max="1" width="12.421875" style="0" customWidth="1"/>
    <col min="2" max="2" width="15.00390625" style="0" customWidth="1"/>
    <col min="3" max="3" width="13.00390625" style="0" customWidth="1"/>
    <col min="4" max="4" width="16.00390625" style="0" customWidth="1"/>
    <col min="5" max="5" width="7.00390625" style="0" customWidth="1"/>
    <col min="6" max="6" width="20.7109375" style="0" customWidth="1"/>
  </cols>
  <sheetData>
    <row r="1" spans="1:6" ht="15">
      <c r="A1" s="37" t="s">
        <v>19</v>
      </c>
      <c r="B1" s="37"/>
      <c r="C1" s="37"/>
      <c r="D1" s="37"/>
      <c r="E1" s="37"/>
      <c r="F1" s="37"/>
    </row>
    <row r="2" spans="1:6" ht="15">
      <c r="A2" s="37" t="s">
        <v>27</v>
      </c>
      <c r="B2" s="37"/>
      <c r="C2" s="37"/>
      <c r="D2" s="37"/>
      <c r="E2" s="37"/>
      <c r="F2" s="37"/>
    </row>
    <row r="3" spans="1:6" ht="15">
      <c r="A3" s="29"/>
      <c r="B3" s="29"/>
      <c r="C3" s="37" t="s">
        <v>31</v>
      </c>
      <c r="D3" s="37"/>
      <c r="E3" s="29"/>
      <c r="F3" s="29"/>
    </row>
    <row r="4" spans="1:6" ht="15">
      <c r="A4" s="8" t="s">
        <v>18</v>
      </c>
      <c r="B4" s="8"/>
      <c r="C4" s="8"/>
      <c r="D4" s="8"/>
      <c r="E4" s="8"/>
      <c r="F4" s="8"/>
    </row>
    <row r="5" spans="1:6" ht="12.75">
      <c r="A5" s="4"/>
      <c r="B5" s="4"/>
      <c r="C5" s="4"/>
      <c r="D5" s="4"/>
      <c r="E5" s="4"/>
      <c r="F5" s="4"/>
    </row>
    <row r="6" spans="1:6" ht="48">
      <c r="A6" s="6" t="s">
        <v>28</v>
      </c>
      <c r="B6" s="6" t="s">
        <v>26</v>
      </c>
      <c r="C6" s="6" t="s">
        <v>22</v>
      </c>
      <c r="D6" s="6" t="s">
        <v>23</v>
      </c>
      <c r="E6" s="5"/>
      <c r="F6" s="5"/>
    </row>
    <row r="7" spans="1:6" ht="12.75">
      <c r="A7" s="1" t="s">
        <v>32</v>
      </c>
      <c r="B7" s="1">
        <v>21</v>
      </c>
      <c r="C7" s="2">
        <v>6161395</v>
      </c>
      <c r="D7" s="26">
        <f>B7*C7</f>
        <v>129389295</v>
      </c>
      <c r="E7" s="4"/>
      <c r="F7" s="4"/>
    </row>
    <row r="8" spans="1:6" ht="12.75">
      <c r="A8" s="1" t="s">
        <v>33</v>
      </c>
      <c r="B8" s="1">
        <v>72</v>
      </c>
      <c r="C8" s="2">
        <v>5373629</v>
      </c>
      <c r="D8" s="26">
        <f>B8*C8</f>
        <v>386901288</v>
      </c>
      <c r="E8" s="4"/>
      <c r="F8" s="4"/>
    </row>
    <row r="9" spans="1:6" ht="12.75">
      <c r="A9" s="1" t="s">
        <v>2</v>
      </c>
      <c r="B9" s="1"/>
      <c r="C9" s="2"/>
      <c r="D9" s="26"/>
      <c r="E9" s="4"/>
      <c r="F9" s="4"/>
    </row>
    <row r="10" spans="1:6" ht="12.75">
      <c r="A10" s="18" t="s">
        <v>3</v>
      </c>
      <c r="B10" s="18">
        <f>SUM(B7:B9)</f>
        <v>93</v>
      </c>
      <c r="C10" s="19"/>
      <c r="D10" s="19"/>
      <c r="E10" s="20"/>
      <c r="F10" s="20"/>
    </row>
    <row r="11" spans="1:6" ht="12.75">
      <c r="A11" s="1"/>
      <c r="B11" s="1"/>
      <c r="C11" s="1"/>
      <c r="D11" s="26"/>
      <c r="E11" s="4"/>
      <c r="F11" s="4"/>
    </row>
    <row r="12" spans="1:6" ht="12.75">
      <c r="A12" s="1" t="s">
        <v>34</v>
      </c>
      <c r="B12" s="1">
        <v>87</v>
      </c>
      <c r="C12" s="2">
        <v>3085323</v>
      </c>
      <c r="D12" s="26">
        <f>B12*C12</f>
        <v>268423101</v>
      </c>
      <c r="E12" s="4"/>
      <c r="F12" s="4"/>
    </row>
    <row r="13" spans="1:6" ht="12.75">
      <c r="A13" s="1" t="s">
        <v>35</v>
      </c>
      <c r="B13" s="1">
        <v>37</v>
      </c>
      <c r="C13" s="27">
        <v>2417012</v>
      </c>
      <c r="D13" s="26">
        <f>B13*C13</f>
        <v>89429444</v>
      </c>
      <c r="E13" s="4"/>
      <c r="F13" s="4"/>
    </row>
    <row r="14" spans="1:6" ht="12.75">
      <c r="A14" s="1" t="s">
        <v>6</v>
      </c>
      <c r="B14" s="1"/>
      <c r="C14" s="1"/>
      <c r="D14" s="26"/>
      <c r="E14" s="4"/>
      <c r="F14" s="4"/>
    </row>
    <row r="15" spans="1:6" ht="12.75">
      <c r="A15" s="18" t="s">
        <v>7</v>
      </c>
      <c r="B15" s="18">
        <f>SUM(B12:B14)</f>
        <v>124</v>
      </c>
      <c r="C15" s="18"/>
      <c r="D15" s="19"/>
      <c r="E15" s="20"/>
      <c r="F15" s="20"/>
    </row>
    <row r="16" spans="1:6" ht="12.75">
      <c r="A16" s="18"/>
      <c r="B16" s="18"/>
      <c r="C16" s="18"/>
      <c r="D16" s="19"/>
      <c r="E16" s="20"/>
      <c r="F16" s="20"/>
    </row>
    <row r="17" spans="1:6" ht="12.75">
      <c r="A17" s="18"/>
      <c r="B17" s="18"/>
      <c r="C17" s="18"/>
      <c r="D17" s="19"/>
      <c r="E17" s="20"/>
      <c r="F17" s="20"/>
    </row>
    <row r="18" spans="1:6" ht="25.5">
      <c r="A18" s="15" t="s">
        <v>16</v>
      </c>
      <c r="B18" s="16">
        <f>B10+B15</f>
        <v>217</v>
      </c>
      <c r="C18" s="16"/>
      <c r="D18" s="28">
        <f>D7+D8+D12+D13</f>
        <v>874143128</v>
      </c>
      <c r="E18" s="13"/>
      <c r="F18" s="17">
        <f>D7+D8+D12+D13</f>
        <v>874143128</v>
      </c>
    </row>
    <row r="19" spans="1:6" ht="12.75">
      <c r="A19" s="4"/>
      <c r="B19" s="4"/>
      <c r="C19" s="4"/>
      <c r="D19" s="4"/>
      <c r="E19" s="4"/>
      <c r="F19" s="4"/>
    </row>
    <row r="20" spans="1:6" ht="15">
      <c r="A20" s="8" t="s">
        <v>20</v>
      </c>
      <c r="B20" s="8"/>
      <c r="C20" s="8"/>
      <c r="D20" s="8"/>
      <c r="E20" s="4"/>
      <c r="F20" s="4"/>
    </row>
    <row r="21" spans="1:6" ht="12.75">
      <c r="A21" s="4"/>
      <c r="B21" s="4"/>
      <c r="C21" s="4"/>
      <c r="D21" s="4"/>
      <c r="E21" s="4"/>
      <c r="F21" s="4"/>
    </row>
    <row r="22" spans="1:6" ht="36">
      <c r="A22" s="6" t="s">
        <v>8</v>
      </c>
      <c r="B22" s="6" t="s">
        <v>25</v>
      </c>
      <c r="C22" s="6" t="s">
        <v>22</v>
      </c>
      <c r="D22" s="6" t="s">
        <v>23</v>
      </c>
      <c r="E22" s="4"/>
      <c r="F22" s="4"/>
    </row>
    <row r="23" spans="1:6" ht="12.75">
      <c r="A23" s="1" t="s">
        <v>32</v>
      </c>
      <c r="B23" s="1">
        <v>55</v>
      </c>
      <c r="C23" s="2">
        <v>6161395</v>
      </c>
      <c r="D23" s="26">
        <f>B23*C23</f>
        <v>338876725</v>
      </c>
      <c r="E23" s="4"/>
      <c r="F23" s="4"/>
    </row>
    <row r="24" spans="1:6" ht="12.75">
      <c r="A24" s="1" t="s">
        <v>33</v>
      </c>
      <c r="B24" s="1">
        <v>104</v>
      </c>
      <c r="C24" s="2">
        <v>5373629</v>
      </c>
      <c r="D24" s="26">
        <f>B24*C24</f>
        <v>558857416</v>
      </c>
      <c r="E24" s="4"/>
      <c r="F24" s="4"/>
    </row>
    <row r="25" spans="1:6" ht="12.75">
      <c r="A25" s="1" t="s">
        <v>2</v>
      </c>
      <c r="B25" s="1"/>
      <c r="C25" s="2"/>
      <c r="D25" s="26"/>
      <c r="E25" s="4"/>
      <c r="F25" s="4"/>
    </row>
    <row r="26" spans="1:6" ht="12.75">
      <c r="A26" s="18" t="s">
        <v>3</v>
      </c>
      <c r="B26" s="18">
        <f>B23+B24+B25</f>
        <v>159</v>
      </c>
      <c r="C26" s="19"/>
      <c r="D26" s="19"/>
      <c r="E26" s="20"/>
      <c r="F26" s="20"/>
    </row>
    <row r="27" spans="1:6" ht="12.75">
      <c r="A27" s="1"/>
      <c r="B27" s="1"/>
      <c r="C27" s="1"/>
      <c r="D27" s="26">
        <f>B27*C27</f>
        <v>0</v>
      </c>
      <c r="E27" s="4"/>
      <c r="F27" s="4"/>
    </row>
    <row r="28" spans="1:6" ht="12.75">
      <c r="A28" s="1" t="s">
        <v>34</v>
      </c>
      <c r="B28" s="1">
        <v>130</v>
      </c>
      <c r="C28" s="27">
        <v>3085323</v>
      </c>
      <c r="D28" s="26">
        <f>B28*C28</f>
        <v>401091990</v>
      </c>
      <c r="E28" s="4"/>
      <c r="F28" s="4"/>
    </row>
    <row r="29" spans="1:6" ht="12.75">
      <c r="A29" s="1" t="s">
        <v>35</v>
      </c>
      <c r="B29" s="1">
        <v>119</v>
      </c>
      <c r="C29" s="27">
        <v>2417012</v>
      </c>
      <c r="D29" s="26">
        <f>B29*C29</f>
        <v>287624428</v>
      </c>
      <c r="E29" s="4"/>
      <c r="F29" s="4"/>
    </row>
    <row r="30" spans="1:6" ht="12.75">
      <c r="A30" s="1" t="s">
        <v>6</v>
      </c>
      <c r="B30" s="1"/>
      <c r="C30" s="1"/>
      <c r="D30" s="26"/>
      <c r="E30" s="4"/>
      <c r="F30" s="4"/>
    </row>
    <row r="31" spans="1:6" ht="12.75">
      <c r="A31" s="18" t="s">
        <v>7</v>
      </c>
      <c r="B31" s="18">
        <f>B28+B29</f>
        <v>249</v>
      </c>
      <c r="C31" s="18"/>
      <c r="D31" s="19"/>
      <c r="E31" s="20"/>
      <c r="F31" s="20"/>
    </row>
    <row r="32" spans="1:6" ht="12.75">
      <c r="A32" s="18"/>
      <c r="B32" s="18"/>
      <c r="C32" s="18"/>
      <c r="D32" s="19"/>
      <c r="E32" s="20"/>
      <c r="F32" s="20"/>
    </row>
    <row r="33" spans="1:6" ht="12.75">
      <c r="A33" s="18" t="s">
        <v>24</v>
      </c>
      <c r="B33" s="18"/>
      <c r="C33" s="18"/>
      <c r="D33" s="19"/>
      <c r="E33" s="20"/>
      <c r="F33" s="20"/>
    </row>
    <row r="34" spans="1:6" ht="36">
      <c r="A34" s="21" t="s">
        <v>17</v>
      </c>
      <c r="B34" s="16">
        <f>B26+B31</f>
        <v>408</v>
      </c>
      <c r="C34" s="12"/>
      <c r="D34" s="28">
        <f>SUM(D23:D31)</f>
        <v>1586450559</v>
      </c>
      <c r="E34" s="4"/>
      <c r="F34" s="24">
        <f>D23+D24+D28+D29</f>
        <v>1586450559</v>
      </c>
    </row>
    <row r="35" spans="1:6" ht="13.5" thickBot="1">
      <c r="A35" s="4"/>
      <c r="B35" s="4"/>
      <c r="C35" s="4"/>
      <c r="D35" s="4"/>
      <c r="E35" s="4"/>
      <c r="F35" s="4"/>
    </row>
    <row r="36" spans="1:6" ht="15.75" thickBot="1">
      <c r="A36" s="37" t="s">
        <v>36</v>
      </c>
      <c r="B36" s="37"/>
      <c r="C36" s="37"/>
      <c r="D36" s="37"/>
      <c r="E36" s="4"/>
      <c r="F36" s="25">
        <f>F18+F34</f>
        <v>2460593687</v>
      </c>
    </row>
    <row r="38" ht="13.5" thickBot="1"/>
    <row r="39" spans="2:6" ht="16.5" thickBot="1">
      <c r="B39" s="38" t="s">
        <v>29</v>
      </c>
      <c r="C39" s="39"/>
      <c r="F39" s="30">
        <f>F36/12</f>
        <v>205049473.91666666</v>
      </c>
    </row>
  </sheetData>
  <mergeCells count="5">
    <mergeCell ref="A1:F1"/>
    <mergeCell ref="A2:F2"/>
    <mergeCell ref="B39:C39"/>
    <mergeCell ref="C3:D3"/>
    <mergeCell ref="A36:D3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&amp;R&amp;"Arial,Grassetto"TABELLA   A&amp;"Arial,Normale"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6">
      <selection activeCell="C3" sqref="C3:D3"/>
    </sheetView>
  </sheetViews>
  <sheetFormatPr defaultColWidth="9.140625" defaultRowHeight="12.75"/>
  <cols>
    <col min="1" max="1" width="12.421875" style="0" customWidth="1"/>
    <col min="2" max="2" width="15.00390625" style="0" customWidth="1"/>
    <col min="3" max="3" width="13.00390625" style="0" customWidth="1"/>
    <col min="4" max="4" width="16.00390625" style="0" customWidth="1"/>
    <col min="5" max="5" width="7.00390625" style="0" customWidth="1"/>
    <col min="6" max="6" width="20.7109375" style="0" customWidth="1"/>
  </cols>
  <sheetData>
    <row r="1" spans="1:6" ht="15">
      <c r="A1" s="37" t="s">
        <v>19</v>
      </c>
      <c r="B1" s="37"/>
      <c r="C1" s="37"/>
      <c r="D1" s="37"/>
      <c r="E1" s="37"/>
      <c r="F1" s="37"/>
    </row>
    <row r="2" spans="1:6" ht="15">
      <c r="A2" s="37" t="s">
        <v>27</v>
      </c>
      <c r="B2" s="37"/>
      <c r="C2" s="37"/>
      <c r="D2" s="37"/>
      <c r="E2" s="37"/>
      <c r="F2" s="37"/>
    </row>
    <row r="3" spans="1:6" ht="15">
      <c r="A3" s="29"/>
      <c r="B3" s="29"/>
      <c r="C3" s="37"/>
      <c r="D3" s="37"/>
      <c r="E3" s="29"/>
      <c r="F3" s="29"/>
    </row>
    <row r="4" spans="1:6" ht="15">
      <c r="A4" s="8" t="s">
        <v>18</v>
      </c>
      <c r="B4" s="8"/>
      <c r="C4" s="8"/>
      <c r="D4" s="8"/>
      <c r="E4" s="8"/>
      <c r="F4" s="8"/>
    </row>
    <row r="5" spans="1:6" ht="12.75">
      <c r="A5" s="4"/>
      <c r="B5" s="4"/>
      <c r="C5" s="4"/>
      <c r="D5" s="4"/>
      <c r="E5" s="4"/>
      <c r="F5" s="4"/>
    </row>
    <row r="6" spans="1:6" ht="48">
      <c r="A6" s="6" t="s">
        <v>28</v>
      </c>
      <c r="B6" s="6" t="s">
        <v>26</v>
      </c>
      <c r="C6" s="6" t="s">
        <v>22</v>
      </c>
      <c r="D6" s="6" t="s">
        <v>23</v>
      </c>
      <c r="E6" s="5"/>
      <c r="F6" s="5"/>
    </row>
    <row r="7" spans="1:6" ht="12.75">
      <c r="A7" s="1" t="s">
        <v>32</v>
      </c>
      <c r="B7" s="1">
        <v>24</v>
      </c>
      <c r="C7" s="2">
        <v>6161395</v>
      </c>
      <c r="D7" s="26">
        <f>B7*C7</f>
        <v>147873480</v>
      </c>
      <c r="E7" s="4"/>
      <c r="F7" s="4"/>
    </row>
    <row r="8" spans="1:6" ht="12.75">
      <c r="A8" s="1" t="s">
        <v>33</v>
      </c>
      <c r="B8" s="1">
        <v>99</v>
      </c>
      <c r="C8" s="2">
        <v>5373629</v>
      </c>
      <c r="D8" s="26">
        <f>B8*C8</f>
        <v>531989271</v>
      </c>
      <c r="E8" s="4"/>
      <c r="F8" s="4"/>
    </row>
    <row r="9" spans="1:6" ht="12.75">
      <c r="A9" s="1" t="s">
        <v>2</v>
      </c>
      <c r="B9" s="1"/>
      <c r="C9" s="2"/>
      <c r="D9" s="26"/>
      <c r="E9" s="4"/>
      <c r="F9" s="4"/>
    </row>
    <row r="10" spans="1:6" ht="12.75">
      <c r="A10" s="18" t="s">
        <v>3</v>
      </c>
      <c r="B10" s="18">
        <f>SUM(B7:B9)</f>
        <v>123</v>
      </c>
      <c r="C10" s="19"/>
      <c r="D10" s="19"/>
      <c r="E10" s="20"/>
      <c r="F10" s="20"/>
    </row>
    <row r="11" spans="1:6" ht="12.75">
      <c r="A11" s="1"/>
      <c r="B11" s="1"/>
      <c r="C11" s="1"/>
      <c r="D11" s="26"/>
      <c r="E11" s="4"/>
      <c r="F11" s="4"/>
    </row>
    <row r="12" spans="1:6" ht="12.75">
      <c r="A12" s="1" t="s">
        <v>34</v>
      </c>
      <c r="B12" s="1">
        <v>113</v>
      </c>
      <c r="C12" s="2">
        <v>3085323</v>
      </c>
      <c r="D12" s="26">
        <f>B12*C12</f>
        <v>348641499</v>
      </c>
      <c r="E12" s="4"/>
      <c r="F12" s="4"/>
    </row>
    <row r="13" spans="1:6" ht="12.75">
      <c r="A13" s="1" t="s">
        <v>35</v>
      </c>
      <c r="B13" s="1">
        <v>37</v>
      </c>
      <c r="C13" s="27">
        <v>2417012</v>
      </c>
      <c r="D13" s="26">
        <f>B13*C13</f>
        <v>89429444</v>
      </c>
      <c r="E13" s="4"/>
      <c r="F13" s="4"/>
    </row>
    <row r="14" spans="1:6" ht="12.75">
      <c r="A14" s="1" t="s">
        <v>6</v>
      </c>
      <c r="B14" s="1"/>
      <c r="C14" s="1"/>
      <c r="D14" s="26"/>
      <c r="E14" s="4"/>
      <c r="F14" s="4"/>
    </row>
    <row r="15" spans="1:6" ht="12.75">
      <c r="A15" s="18" t="s">
        <v>7</v>
      </c>
      <c r="B15" s="18">
        <f>SUM(B12:B14)</f>
        <v>150</v>
      </c>
      <c r="C15" s="18"/>
      <c r="D15" s="19"/>
      <c r="E15" s="20"/>
      <c r="F15" s="20"/>
    </row>
    <row r="16" spans="1:6" ht="12.75">
      <c r="A16" s="18"/>
      <c r="B16" s="18"/>
      <c r="C16" s="18"/>
      <c r="D16" s="19"/>
      <c r="E16" s="20"/>
      <c r="F16" s="20"/>
    </row>
    <row r="17" spans="1:6" ht="12.75">
      <c r="A17" s="18"/>
      <c r="B17" s="18"/>
      <c r="C17" s="18"/>
      <c r="D17" s="19"/>
      <c r="E17" s="20"/>
      <c r="F17" s="20"/>
    </row>
    <row r="18" spans="1:6" ht="25.5">
      <c r="A18" s="15" t="s">
        <v>16</v>
      </c>
      <c r="B18" s="16">
        <f>B10+B15</f>
        <v>273</v>
      </c>
      <c r="C18" s="16"/>
      <c r="D18" s="28">
        <f>D7+D8+D12+D13</f>
        <v>1117933694</v>
      </c>
      <c r="E18" s="13"/>
      <c r="F18" s="17">
        <f>D7+D8+D12+D13</f>
        <v>1117933694</v>
      </c>
    </row>
    <row r="19" spans="1:6" ht="12.75">
      <c r="A19" s="4"/>
      <c r="B19" s="4"/>
      <c r="C19" s="4"/>
      <c r="D19" s="4"/>
      <c r="E19" s="4"/>
      <c r="F19" s="4"/>
    </row>
    <row r="20" spans="1:6" ht="15">
      <c r="A20" s="8" t="s">
        <v>20</v>
      </c>
      <c r="B20" s="8"/>
      <c r="C20" s="8"/>
      <c r="D20" s="8"/>
      <c r="E20" s="4"/>
      <c r="F20" s="4"/>
    </row>
    <row r="21" spans="1:6" ht="12.75">
      <c r="A21" s="4"/>
      <c r="B21" s="4"/>
      <c r="C21" s="4"/>
      <c r="D21" s="4"/>
      <c r="E21" s="4"/>
      <c r="F21" s="4"/>
    </row>
    <row r="22" spans="1:6" ht="36">
      <c r="A22" s="6" t="s">
        <v>8</v>
      </c>
      <c r="B22" s="6" t="s">
        <v>25</v>
      </c>
      <c r="C22" s="6" t="s">
        <v>22</v>
      </c>
      <c r="D22" s="6" t="s">
        <v>23</v>
      </c>
      <c r="E22" s="4"/>
      <c r="F22" s="4"/>
    </row>
    <row r="23" spans="1:6" ht="12.75">
      <c r="A23" s="1" t="s">
        <v>32</v>
      </c>
      <c r="B23" s="1">
        <v>70</v>
      </c>
      <c r="C23" s="2">
        <v>6161395</v>
      </c>
      <c r="D23" s="26">
        <f>B23*C23</f>
        <v>431297650</v>
      </c>
      <c r="E23" s="4"/>
      <c r="F23" s="4"/>
    </row>
    <row r="24" spans="1:6" ht="12.75">
      <c r="A24" s="1" t="s">
        <v>33</v>
      </c>
      <c r="B24" s="1">
        <v>120</v>
      </c>
      <c r="C24" s="2">
        <v>5373629</v>
      </c>
      <c r="D24" s="26">
        <f>B24*C24</f>
        <v>644835480</v>
      </c>
      <c r="E24" s="4"/>
      <c r="F24" s="4"/>
    </row>
    <row r="25" spans="1:6" ht="12.75">
      <c r="A25" s="1" t="s">
        <v>2</v>
      </c>
      <c r="B25" s="1"/>
      <c r="C25" s="2"/>
      <c r="D25" s="26"/>
      <c r="E25" s="4"/>
      <c r="F25" s="4"/>
    </row>
    <row r="26" spans="1:6" ht="12.75">
      <c r="A26" s="18" t="s">
        <v>3</v>
      </c>
      <c r="B26" s="18">
        <f>B23+B24+B25</f>
        <v>190</v>
      </c>
      <c r="C26" s="19"/>
      <c r="D26" s="19"/>
      <c r="E26" s="20"/>
      <c r="F26" s="20"/>
    </row>
    <row r="27" spans="1:6" ht="12.75">
      <c r="A27" s="1"/>
      <c r="B27" s="1"/>
      <c r="C27" s="1"/>
      <c r="D27" s="26">
        <f>B27*C27</f>
        <v>0</v>
      </c>
      <c r="E27" s="4"/>
      <c r="F27" s="4"/>
    </row>
    <row r="28" spans="1:6" ht="12.75">
      <c r="A28" s="1" t="s">
        <v>34</v>
      </c>
      <c r="B28" s="1">
        <v>164</v>
      </c>
      <c r="C28" s="27">
        <v>3085323</v>
      </c>
      <c r="D28" s="26">
        <f>B28*C28</f>
        <v>505992972</v>
      </c>
      <c r="E28" s="4"/>
      <c r="F28" s="4"/>
    </row>
    <row r="29" spans="1:6" ht="12.75">
      <c r="A29" s="1" t="s">
        <v>35</v>
      </c>
      <c r="B29" s="1">
        <v>119</v>
      </c>
      <c r="C29" s="27">
        <v>2417012</v>
      </c>
      <c r="D29" s="26">
        <f>B29*C29</f>
        <v>287624428</v>
      </c>
      <c r="E29" s="4"/>
      <c r="F29" s="4"/>
    </row>
    <row r="30" spans="1:6" ht="12.75">
      <c r="A30" s="1" t="s">
        <v>6</v>
      </c>
      <c r="B30" s="1"/>
      <c r="C30" s="1"/>
      <c r="D30" s="26"/>
      <c r="E30" s="4"/>
      <c r="F30" s="4"/>
    </row>
    <row r="31" spans="1:6" ht="12.75">
      <c r="A31" s="18" t="s">
        <v>7</v>
      </c>
      <c r="B31" s="18">
        <f>B28+B29</f>
        <v>283</v>
      </c>
      <c r="C31" s="18"/>
      <c r="D31" s="19"/>
      <c r="E31" s="20"/>
      <c r="F31" s="20"/>
    </row>
    <row r="32" spans="1:6" ht="12.75">
      <c r="A32" s="18"/>
      <c r="B32" s="18"/>
      <c r="C32" s="18"/>
      <c r="D32" s="19"/>
      <c r="E32" s="20"/>
      <c r="F32" s="20"/>
    </row>
    <row r="33" spans="1:6" ht="12.75">
      <c r="A33" s="18" t="s">
        <v>24</v>
      </c>
      <c r="B33" s="18"/>
      <c r="C33" s="18"/>
      <c r="D33" s="19"/>
      <c r="E33" s="20"/>
      <c r="F33" s="20"/>
    </row>
    <row r="34" spans="1:6" ht="36">
      <c r="A34" s="21" t="s">
        <v>17</v>
      </c>
      <c r="B34" s="16">
        <f>B26+B31</f>
        <v>473</v>
      </c>
      <c r="C34" s="12"/>
      <c r="D34" s="28">
        <f>SUM(D23:D31)</f>
        <v>1869750530</v>
      </c>
      <c r="E34" s="4"/>
      <c r="F34" s="24">
        <f>D23+D24+D28+D29</f>
        <v>1869750530</v>
      </c>
    </row>
    <row r="35" spans="1:6" ht="13.5" thickBot="1">
      <c r="A35" s="4"/>
      <c r="B35" s="4"/>
      <c r="C35" s="4"/>
      <c r="D35" s="4"/>
      <c r="E35" s="4"/>
      <c r="F35" s="4"/>
    </row>
    <row r="36" spans="1:6" ht="15.75" thickBot="1">
      <c r="A36" s="40" t="s">
        <v>41</v>
      </c>
      <c r="B36" s="40"/>
      <c r="C36" s="40"/>
      <c r="D36" s="40"/>
      <c r="E36" s="4"/>
      <c r="F36" s="25">
        <f>F18+F34</f>
        <v>2987684224</v>
      </c>
    </row>
    <row r="37" spans="1:4" ht="12.75">
      <c r="A37" s="40"/>
      <c r="B37" s="40"/>
      <c r="C37" s="40"/>
      <c r="D37" s="40"/>
    </row>
    <row r="38" ht="13.5" thickBot="1"/>
    <row r="39" spans="2:6" ht="16.5" thickBot="1">
      <c r="B39" s="38" t="s">
        <v>29</v>
      </c>
      <c r="C39" s="39"/>
      <c r="F39" s="30">
        <f>F36/12</f>
        <v>248973685.33333334</v>
      </c>
    </row>
  </sheetData>
  <mergeCells count="5">
    <mergeCell ref="A1:F1"/>
    <mergeCell ref="A2:F2"/>
    <mergeCell ref="B39:C39"/>
    <mergeCell ref="C3:D3"/>
    <mergeCell ref="A36:D37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&amp;R&amp;"Arial,Grassetto"TABELLA   A&amp;"Arial,Normale"
</oddHeader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ismea</dc:creator>
  <cp:keywords/>
  <dc:description/>
  <cp:lastModifiedBy>FPCGIL</cp:lastModifiedBy>
  <cp:lastPrinted>2001-04-18T14:52:32Z</cp:lastPrinted>
  <dcterms:created xsi:type="dcterms:W3CDTF">2001-01-10T10:24:18Z</dcterms:created>
  <dcterms:modified xsi:type="dcterms:W3CDTF">2001-04-23T10:27:25Z</dcterms:modified>
  <cp:category/>
  <cp:version/>
  <cp:contentType/>
  <cp:contentStatus/>
</cp:coreProperties>
</file>